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9416" windowHeight="7476" activeTab="2"/>
  </bookViews>
  <sheets>
    <sheet name="Протокол 26.11.17" sheetId="5" r:id="rId1"/>
    <sheet name="Протокол 25.11.17" sheetId="4" r:id="rId2"/>
    <sheet name="Протокол 24.11.2017" sheetId="6" r:id="rId3"/>
  </sheets>
  <definedNames>
    <definedName name="_xlnm.Print_Area" localSheetId="1">'Протокол 25.11.17'!$A$1:$O$17</definedName>
  </definedNames>
  <calcPr calcId="125725" concurrentCalc="0"/>
</workbook>
</file>

<file path=xl/calcChain.xml><?xml version="1.0" encoding="utf-8"?>
<calcChain xmlns="http://schemas.openxmlformats.org/spreadsheetml/2006/main">
  <c r="N10" i="6"/>
  <c r="M10"/>
  <c r="P10"/>
  <c r="S10"/>
  <c r="S6"/>
  <c r="S7"/>
  <c r="S8"/>
  <c r="S21"/>
  <c r="N12"/>
  <c r="M12"/>
  <c r="S5" i="5"/>
  <c r="S6"/>
  <c r="S7"/>
  <c r="S8"/>
  <c r="S9"/>
  <c r="S10"/>
  <c r="S20"/>
  <c r="G10"/>
  <c r="F10"/>
  <c r="G9"/>
  <c r="F9"/>
  <c r="G8"/>
  <c r="F8"/>
  <c r="G7"/>
  <c r="F7"/>
  <c r="G6"/>
  <c r="F6"/>
  <c r="G5"/>
  <c r="F5"/>
  <c r="G10" i="6"/>
  <c r="S11"/>
  <c r="G8"/>
  <c r="I8"/>
  <c r="I10"/>
  <c r="I11"/>
  <c r="G11"/>
  <c r="H11"/>
  <c r="S5" i="4"/>
  <c r="S6"/>
  <c r="S7"/>
  <c r="S8"/>
  <c r="S9"/>
  <c r="S10"/>
  <c r="S20"/>
  <c r="P10"/>
  <c r="N10"/>
  <c r="O10"/>
  <c r="M10"/>
  <c r="I10"/>
  <c r="G10"/>
  <c r="H10"/>
  <c r="F10"/>
  <c r="P9"/>
  <c r="N9"/>
  <c r="O9"/>
  <c r="M9"/>
  <c r="I9"/>
  <c r="G9"/>
  <c r="H9"/>
  <c r="F9"/>
  <c r="P8"/>
  <c r="N8"/>
  <c r="O8"/>
  <c r="M8"/>
  <c r="I8"/>
  <c r="G8"/>
  <c r="H8"/>
  <c r="F8"/>
  <c r="P7"/>
  <c r="N7"/>
  <c r="O7"/>
  <c r="M7"/>
  <c r="I7"/>
  <c r="G7"/>
  <c r="H7"/>
  <c r="F7"/>
  <c r="P6"/>
  <c r="N6"/>
  <c r="O6"/>
  <c r="M6"/>
  <c r="I6"/>
  <c r="G6"/>
  <c r="H6"/>
  <c r="F6"/>
  <c r="P5"/>
  <c r="N5"/>
  <c r="M5"/>
  <c r="I5"/>
  <c r="G5"/>
  <c r="F5"/>
  <c r="P11" i="6"/>
  <c r="N11"/>
  <c r="O11"/>
  <c r="M11"/>
  <c r="F11"/>
  <c r="F10"/>
  <c r="P8"/>
  <c r="N8"/>
  <c r="O8"/>
  <c r="M8"/>
  <c r="F8"/>
  <c r="P7"/>
  <c r="N7"/>
  <c r="O7"/>
  <c r="M7"/>
  <c r="I7"/>
  <c r="G7"/>
  <c r="P6"/>
  <c r="N6"/>
  <c r="M6"/>
  <c r="I6"/>
  <c r="G6"/>
  <c r="F6"/>
  <c r="P10" i="5"/>
  <c r="I10"/>
  <c r="P9"/>
  <c r="I9"/>
  <c r="P8"/>
  <c r="I8"/>
  <c r="P7"/>
  <c r="I7"/>
  <c r="P6"/>
  <c r="I6"/>
  <c r="P5"/>
  <c r="N5"/>
  <c r="M5"/>
  <c r="I5"/>
  <c r="N7"/>
  <c r="N6"/>
  <c r="O6"/>
  <c r="H6"/>
  <c r="N8"/>
  <c r="M6"/>
  <c r="O7"/>
  <c r="M7"/>
  <c r="H7"/>
  <c r="N9"/>
  <c r="H8"/>
  <c r="O8"/>
  <c r="M8"/>
  <c r="N10"/>
  <c r="O9"/>
  <c r="M9"/>
  <c r="H9"/>
  <c r="H10"/>
  <c r="O10"/>
  <c r="M10"/>
</calcChain>
</file>

<file path=xl/comments1.xml><?xml version="1.0" encoding="utf-8"?>
<comments xmlns="http://schemas.openxmlformats.org/spreadsheetml/2006/main">
  <authors>
    <author>moskalev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</commentList>
</comments>
</file>

<file path=xl/sharedStrings.xml><?xml version="1.0" encoding="utf-8"?>
<sst xmlns="http://schemas.openxmlformats.org/spreadsheetml/2006/main" count="103" uniqueCount="47">
  <si>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</si>
  <si>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</si>
  <si>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</si>
  <si>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</si>
  <si>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</si>
  <si>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</si>
  <si>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</si>
  <si>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</si>
  <si>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</si>
  <si>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</si>
  <si>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</si>
  <si>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</si>
  <si>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</si>
  <si>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</si>
  <si>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</si>
  <si>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</si>
  <si>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</si>
  <si>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</si>
  <si>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Гречухин, Марушко, Крылов</t>
  </si>
  <si>
    <t>Слесарев,Айбазов,Абдулин, Зайц</t>
  </si>
  <si>
    <t>Ермаков, Малаев, Малышев, Франц</t>
  </si>
  <si>
    <t>Бородин, Петров,Гриненко, Вершинин</t>
  </si>
  <si>
    <t>Горбовс, Минаев, Закарян, Сорокин</t>
  </si>
  <si>
    <t>Чижиков, Мовсесян, Филаткин, Рохид</t>
  </si>
  <si>
    <t>Среднее</t>
  </si>
  <si>
    <t>Предупр.</t>
  </si>
  <si>
    <t>Ермаков, Малышев, Слесарев</t>
  </si>
  <si>
    <t>Малаев, Рохит, Франц, Бородин</t>
  </si>
  <si>
    <t>Гречухин, Филаткин, Петров, Сорокин</t>
  </si>
  <si>
    <t>Вершинин, Минаев, Марушко, Мовсесян</t>
  </si>
  <si>
    <t>Гриненко, Горбовс, Закарян, Зайц</t>
  </si>
  <si>
    <t>Крылов, Чижиков, Айбазов, Абдулин</t>
  </si>
  <si>
    <t>Франц, Малышев, Айбазов, Зайц</t>
  </si>
  <si>
    <t>Горбовс, Вершинин, Слесарев, Абдулин</t>
  </si>
  <si>
    <t>Петров, Сорокин, Минаев, Малаев</t>
  </si>
  <si>
    <t>Бородин, Гриненко, Рохит, Ермаков</t>
  </si>
  <si>
    <t>Мовсесян, Чижиков, Закарян, Филаткин</t>
  </si>
  <si>
    <t>НЕТ ШТРАФА*</t>
  </si>
  <si>
    <t>Предупр.**</t>
  </si>
  <si>
    <t>** не записано время окончания розыгрыша 9 лунки</t>
  </si>
  <si>
    <t>* начиная со  2й лунки раунда 1я группа турнира постоянно ожидала возможности играть из-за слабо игравшей "клубной" группы,  перед ней</t>
  </si>
  <si>
    <t>Старт  с Ти 10</t>
  </si>
  <si>
    <t xml:space="preserve">Старт с Ти 1 </t>
  </si>
  <si>
    <t>* начиная со  2й лунки раунда 1я и 4я группы турнира постоянно ожидали возможности играть из-за слабо игравших "клубных" групп,  впереди</t>
  </si>
  <si>
    <r>
      <rPr>
        <b/>
        <sz val="14"/>
        <rFont val="Arial Cyr"/>
        <charset val="204"/>
      </rPr>
      <t>Els Golf Club 24 ноября</t>
    </r>
    <r>
      <rPr>
        <sz val="14"/>
        <rFont val="Arial Cyr"/>
        <charset val="204"/>
      </rPr>
      <t xml:space="preserve"> 2017</t>
    </r>
  </si>
  <si>
    <r>
      <rPr>
        <b/>
        <sz val="14"/>
        <rFont val="Arial Cyr"/>
        <charset val="204"/>
      </rPr>
      <t>Els Golf Club  26 ноября</t>
    </r>
    <r>
      <rPr>
        <sz val="14"/>
        <rFont val="Arial Cyr"/>
        <charset val="204"/>
      </rPr>
      <t xml:space="preserve"> 2017</t>
    </r>
  </si>
  <si>
    <r>
      <rPr>
        <b/>
        <sz val="14"/>
        <rFont val="Arial Cyr"/>
        <charset val="204"/>
      </rPr>
      <t>Els Golf Club 25 ноября</t>
    </r>
    <r>
      <rPr>
        <sz val="14"/>
        <rFont val="Arial Cyr"/>
        <charset val="204"/>
      </rPr>
      <t xml:space="preserve"> 2017</t>
    </r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</si>
</sst>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16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0" xfId="0" applyFont="1" applyFill="1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zoomScale="85" zoomScaleNormal="85" workbookViewId="0">
      <selection activeCell="A2" sqref="A2:O2"/>
    </sheetView>
  </sheetViews>
  <sheetFormatPr defaultRowHeight="13.2"/>
  <cols>
    <col min="1" max="1" width="4.5546875" style="23" customWidth="1"/>
    <col min="2" max="2" width="45.441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9" ht="17.399999999999999">
      <c r="A2" s="63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9" ht="31.2" customHeight="1" thickBot="1">
      <c r="B3" s="1" t="s">
        <v>1</v>
      </c>
      <c r="R3" s="31">
        <v>0.17708333333333334</v>
      </c>
    </row>
    <row r="4" spans="1:19" s="25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5" t="s">
        <v>12</v>
      </c>
      <c r="G4" s="17" t="s">
        <v>14</v>
      </c>
      <c r="H4" s="18" t="s">
        <v>13</v>
      </c>
      <c r="I4" s="17" t="s">
        <v>14</v>
      </c>
      <c r="J4" s="11" t="s">
        <v>10</v>
      </c>
      <c r="K4" s="5" t="s">
        <v>8</v>
      </c>
      <c r="L4" s="6" t="s">
        <v>9</v>
      </c>
      <c r="M4" s="7" t="s">
        <v>7</v>
      </c>
      <c r="N4" s="17" t="s">
        <v>14</v>
      </c>
      <c r="O4" s="18" t="s">
        <v>13</v>
      </c>
      <c r="P4" s="17" t="s">
        <v>14</v>
      </c>
      <c r="Q4" s="40" t="s">
        <v>10</v>
      </c>
      <c r="S4" s="32" t="s">
        <v>17</v>
      </c>
    </row>
    <row r="5" spans="1:19" ht="35.1" customHeight="1">
      <c r="A5" s="24">
        <v>1</v>
      </c>
      <c r="B5" s="26" t="s">
        <v>18</v>
      </c>
      <c r="C5" s="8">
        <v>0.46527777777777773</v>
      </c>
      <c r="D5" s="10">
        <v>0.55208333333333337</v>
      </c>
      <c r="E5" s="10">
        <v>0.55763888888888891</v>
      </c>
      <c r="F5" s="27">
        <f t="shared" ref="F5:F10" si="0">G5*86400/60</f>
        <v>7.9999999999999716</v>
      </c>
      <c r="G5" s="19">
        <f t="shared" ref="G5:G10" si="1">E5-D5</f>
        <v>5.5555555555555358E-3</v>
      </c>
      <c r="H5" s="16"/>
      <c r="I5" s="20" t="e">
        <f t="shared" ref="I5:I7" si="2">E5-E4</f>
        <v>#VALUE!</v>
      </c>
      <c r="J5" s="30" t="s">
        <v>37</v>
      </c>
      <c r="K5" s="14">
        <v>0.64236111111111105</v>
      </c>
      <c r="L5" s="10">
        <v>0.65277777777777779</v>
      </c>
      <c r="M5" s="27">
        <f t="shared" ref="M5:M10" si="3">N5*86400/60</f>
        <v>15.000000000000107</v>
      </c>
      <c r="N5" s="21">
        <f t="shared" ref="N5:N10" si="4">L5-K5</f>
        <v>1.0416666666666741E-2</v>
      </c>
      <c r="O5" s="16"/>
      <c r="P5" s="19" t="e">
        <f t="shared" ref="P5:P7" si="5">L5-L4</f>
        <v>#VALUE!</v>
      </c>
      <c r="Q5" s="41" t="s">
        <v>37</v>
      </c>
      <c r="S5" s="33">
        <f>L5-C5</f>
        <v>0.18750000000000006</v>
      </c>
    </row>
    <row r="6" spans="1:19" ht="35.1" customHeight="1">
      <c r="A6" s="24">
        <v>2</v>
      </c>
      <c r="B6" s="26" t="s">
        <v>32</v>
      </c>
      <c r="C6" s="8">
        <v>0.47222222222222227</v>
      </c>
      <c r="D6" s="10">
        <v>0.55902777777777779</v>
      </c>
      <c r="E6" s="10">
        <v>0.56458333333333333</v>
      </c>
      <c r="F6" s="28">
        <f t="shared" si="0"/>
        <v>7.9999999999999716</v>
      </c>
      <c r="G6" s="20">
        <f t="shared" si="1"/>
        <v>5.5555555555555358E-3</v>
      </c>
      <c r="H6" s="16">
        <f t="shared" ref="H6:H10" si="6">IF(G6&lt;0,"",IF(G6=0,"0",MINUTE(I6)))</f>
        <v>10</v>
      </c>
      <c r="I6" s="20">
        <f t="shared" si="2"/>
        <v>6.9444444444444198E-3</v>
      </c>
      <c r="J6" s="12"/>
      <c r="K6" s="14">
        <v>0.64930555555555558</v>
      </c>
      <c r="L6" s="10">
        <v>0.65972222222222221</v>
      </c>
      <c r="M6" s="28">
        <f t="shared" si="3"/>
        <v>14.999999999999947</v>
      </c>
      <c r="N6" s="22">
        <f t="shared" si="4"/>
        <v>1.041666666666663E-2</v>
      </c>
      <c r="O6" s="16">
        <f t="shared" ref="O6:O10" si="7">IF(N6&lt;0,"",IF(N6=0,"0",MINUTE(P6)))</f>
        <v>10</v>
      </c>
      <c r="P6" s="20">
        <f t="shared" si="5"/>
        <v>6.9444444444444198E-3</v>
      </c>
      <c r="Q6" s="13"/>
      <c r="S6" s="33">
        <f t="shared" ref="S6:S10" si="8">L6-C6</f>
        <v>0.18749999999999994</v>
      </c>
    </row>
    <row r="7" spans="1:19" ht="35.1" customHeight="1">
      <c r="A7" s="24">
        <v>3</v>
      </c>
      <c r="B7" s="26" t="s">
        <v>33</v>
      </c>
      <c r="C7" s="8">
        <v>0.47916666666666669</v>
      </c>
      <c r="D7" s="10">
        <v>0.56597222222222221</v>
      </c>
      <c r="E7" s="10">
        <v>0.5708333333333333</v>
      </c>
      <c r="F7" s="28">
        <f t="shared" si="0"/>
        <v>6.9999999999999751</v>
      </c>
      <c r="G7" s="20">
        <f t="shared" si="1"/>
        <v>4.8611111111110938E-3</v>
      </c>
      <c r="H7" s="16">
        <f t="shared" si="6"/>
        <v>9</v>
      </c>
      <c r="I7" s="20">
        <f t="shared" si="2"/>
        <v>6.2499999999999778E-3</v>
      </c>
      <c r="J7" s="12"/>
      <c r="K7" s="14">
        <v>0.65625</v>
      </c>
      <c r="L7" s="10">
        <v>0.66666666666666663</v>
      </c>
      <c r="M7" s="28">
        <f t="shared" si="3"/>
        <v>14.999999999999947</v>
      </c>
      <c r="N7" s="22">
        <f t="shared" si="4"/>
        <v>1.041666666666663E-2</v>
      </c>
      <c r="O7" s="16">
        <f t="shared" si="7"/>
        <v>10</v>
      </c>
      <c r="P7" s="20">
        <f t="shared" si="5"/>
        <v>6.9444444444444198E-3</v>
      </c>
      <c r="Q7" s="13"/>
      <c r="S7" s="33">
        <f t="shared" si="8"/>
        <v>0.18749999999999994</v>
      </c>
    </row>
    <row r="8" spans="1:19" ht="35.1" customHeight="1">
      <c r="A8" s="24">
        <v>4</v>
      </c>
      <c r="B8" s="26" t="s">
        <v>34</v>
      </c>
      <c r="C8" s="8">
        <v>0.4861111111111111</v>
      </c>
      <c r="D8" s="10">
        <v>0.57291666666666663</v>
      </c>
      <c r="E8" s="10">
        <v>0.5805555555555556</v>
      </c>
      <c r="F8" s="28">
        <f t="shared" si="0"/>
        <v>11.000000000000121</v>
      </c>
      <c r="G8" s="20">
        <f t="shared" si="1"/>
        <v>7.6388888888889728E-3</v>
      </c>
      <c r="H8" s="16">
        <f t="shared" si="6"/>
        <v>14</v>
      </c>
      <c r="I8" s="20">
        <f>E8-E7</f>
        <v>9.7222222222222987E-3</v>
      </c>
      <c r="J8" s="12"/>
      <c r="K8" s="14">
        <v>0.66319444444444442</v>
      </c>
      <c r="L8" s="10">
        <v>0.67569444444444438</v>
      </c>
      <c r="M8" s="36">
        <f t="shared" si="3"/>
        <v>17.999999999999936</v>
      </c>
      <c r="N8" s="22">
        <f t="shared" si="4"/>
        <v>1.2499999999999956E-2</v>
      </c>
      <c r="O8" s="16">
        <f t="shared" si="7"/>
        <v>13</v>
      </c>
      <c r="P8" s="20">
        <f>L8-L7</f>
        <v>9.0277777777777457E-3</v>
      </c>
      <c r="Q8" s="13"/>
      <c r="S8" s="33">
        <f t="shared" si="8"/>
        <v>0.18958333333333327</v>
      </c>
    </row>
    <row r="9" spans="1:19" ht="35.1" customHeight="1">
      <c r="A9" s="24">
        <v>5</v>
      </c>
      <c r="B9" s="26" t="s">
        <v>35</v>
      </c>
      <c r="C9" s="8">
        <v>0.49305555555555558</v>
      </c>
      <c r="D9" s="10">
        <v>0.57986111111111105</v>
      </c>
      <c r="E9" s="10">
        <v>0.58750000000000002</v>
      </c>
      <c r="F9" s="28">
        <f t="shared" si="0"/>
        <v>11.000000000000121</v>
      </c>
      <c r="G9" s="20">
        <f t="shared" si="1"/>
        <v>7.6388888888889728E-3</v>
      </c>
      <c r="H9" s="16">
        <f t="shared" si="6"/>
        <v>10</v>
      </c>
      <c r="I9" s="20">
        <f t="shared" ref="I9:I10" si="9">E9-E8</f>
        <v>6.9444444444444198E-3</v>
      </c>
      <c r="J9" s="12"/>
      <c r="K9" s="14">
        <v>0.67013888888888884</v>
      </c>
      <c r="L9" s="10">
        <v>0.68055555555555547</v>
      </c>
      <c r="M9" s="28">
        <f t="shared" si="3"/>
        <v>14.999999999999947</v>
      </c>
      <c r="N9" s="22">
        <f t="shared" si="4"/>
        <v>1.041666666666663E-2</v>
      </c>
      <c r="O9" s="16">
        <f t="shared" si="7"/>
        <v>7</v>
      </c>
      <c r="P9" s="20">
        <f t="shared" ref="P9:P10" si="10">L9-L8</f>
        <v>4.8611111111110938E-3</v>
      </c>
      <c r="Q9" s="13"/>
      <c r="S9" s="33">
        <f t="shared" si="8"/>
        <v>0.18749999999999989</v>
      </c>
    </row>
    <row r="10" spans="1:19" ht="35.1" customHeight="1">
      <c r="A10" s="24">
        <v>6</v>
      </c>
      <c r="B10" s="26" t="s">
        <v>36</v>
      </c>
      <c r="C10" s="8">
        <v>0.5</v>
      </c>
      <c r="D10" s="10">
        <v>0.58680555555555558</v>
      </c>
      <c r="E10" s="10">
        <v>0.59166666666666667</v>
      </c>
      <c r="F10" s="28">
        <f t="shared" si="0"/>
        <v>6.9999999999999751</v>
      </c>
      <c r="G10" s="20">
        <f t="shared" si="1"/>
        <v>4.8611111111110938E-3</v>
      </c>
      <c r="H10" s="16">
        <f t="shared" si="6"/>
        <v>6</v>
      </c>
      <c r="I10" s="20">
        <f t="shared" si="9"/>
        <v>4.1666666666666519E-3</v>
      </c>
      <c r="J10" s="12"/>
      <c r="K10" s="14">
        <v>0.67708333333333337</v>
      </c>
      <c r="L10" s="10">
        <v>0.68472222222222223</v>
      </c>
      <c r="M10" s="28">
        <f t="shared" si="3"/>
        <v>10.999999999999961</v>
      </c>
      <c r="N10" s="22">
        <f t="shared" si="4"/>
        <v>7.6388888888888618E-3</v>
      </c>
      <c r="O10" s="16">
        <f t="shared" si="7"/>
        <v>6</v>
      </c>
      <c r="P10" s="20">
        <f t="shared" si="10"/>
        <v>4.1666666666667629E-3</v>
      </c>
      <c r="Q10" s="13"/>
      <c r="S10" s="33">
        <f t="shared" si="8"/>
        <v>0.18472222222222223</v>
      </c>
    </row>
    <row r="11" spans="1:19" ht="21" customHeight="1">
      <c r="A11" s="29"/>
      <c r="B11" s="64" t="s">
        <v>40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S11" s="33"/>
    </row>
    <row r="12" spans="1:19">
      <c r="A12"/>
      <c r="S12" s="33"/>
    </row>
    <row r="13" spans="1:19">
      <c r="A13"/>
      <c r="S13" s="33"/>
    </row>
    <row r="14" spans="1:19">
      <c r="A14"/>
      <c r="B14" s="65" t="s">
        <v>15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34"/>
    </row>
    <row r="15" spans="1:19">
      <c r="A15"/>
      <c r="B15" t="s">
        <v>11</v>
      </c>
      <c r="S15" s="33"/>
    </row>
    <row r="16" spans="1:19">
      <c r="A16"/>
      <c r="B16" t="s">
        <v>16</v>
      </c>
      <c r="S16" s="33"/>
    </row>
    <row r="17" spans="1:19">
      <c r="A17"/>
      <c r="S17" s="33"/>
    </row>
    <row r="18" spans="1:19">
      <c r="A18"/>
      <c r="S18" s="33"/>
    </row>
    <row r="19" spans="1:19" ht="13.8" thickBot="1">
      <c r="A19"/>
      <c r="S19" s="25"/>
    </row>
    <row r="20" spans="1:19" ht="23.4" thickBot="1">
      <c r="S20" s="35">
        <f>AVERAGE(S5:S10)</f>
        <v>0.18738425925925925</v>
      </c>
    </row>
  </sheetData>
  <mergeCells count="4">
    <mergeCell ref="A1:O1"/>
    <mergeCell ref="A2:O2"/>
    <mergeCell ref="B11:Q11"/>
    <mergeCell ref="B14:Q14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zoomScale="85" zoomScaleNormal="85" workbookViewId="0">
      <selection activeCell="A2" sqref="A2:O2"/>
    </sheetView>
  </sheetViews>
  <sheetFormatPr defaultRowHeight="13.2"/>
  <cols>
    <col min="1" max="1" width="4.5546875" style="23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9" ht="17.399999999999999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9" ht="31.2" customHeight="1" thickBot="1">
      <c r="B3" s="1" t="s">
        <v>1</v>
      </c>
      <c r="R3" s="31">
        <v>0.17708333333333334</v>
      </c>
    </row>
    <row r="4" spans="1:19" s="25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5" t="s">
        <v>12</v>
      </c>
      <c r="G4" s="17" t="s">
        <v>14</v>
      </c>
      <c r="H4" s="18" t="s">
        <v>13</v>
      </c>
      <c r="I4" s="17" t="s">
        <v>14</v>
      </c>
      <c r="J4" s="11" t="s">
        <v>10</v>
      </c>
      <c r="K4" s="5" t="s">
        <v>8</v>
      </c>
      <c r="L4" s="6" t="s">
        <v>9</v>
      </c>
      <c r="M4" s="7" t="s">
        <v>7</v>
      </c>
      <c r="N4" s="17" t="s">
        <v>14</v>
      </c>
      <c r="O4" s="18" t="s">
        <v>13</v>
      </c>
      <c r="P4" s="17" t="s">
        <v>14</v>
      </c>
      <c r="Q4" s="40" t="s">
        <v>10</v>
      </c>
      <c r="S4" s="32" t="s">
        <v>17</v>
      </c>
    </row>
    <row r="5" spans="1:19" ht="35.1" customHeight="1">
      <c r="A5" s="24">
        <v>1</v>
      </c>
      <c r="B5" s="26" t="s">
        <v>18</v>
      </c>
      <c r="C5" s="8">
        <v>0.44444444444444442</v>
      </c>
      <c r="D5" s="10">
        <v>0.53125</v>
      </c>
      <c r="E5" s="10">
        <v>0.52777777777777779</v>
      </c>
      <c r="F5" s="27">
        <f t="shared" ref="F5:F10" si="0">G5*86400/60</f>
        <v>-4.9999999999999822</v>
      </c>
      <c r="G5" s="19">
        <f t="shared" ref="G5:G10" si="1">E5-D5</f>
        <v>-3.4722222222222099E-3</v>
      </c>
      <c r="H5" s="16"/>
      <c r="I5" s="20" t="e">
        <f t="shared" ref="I5:I7" si="2">E5-E4</f>
        <v>#VALUE!</v>
      </c>
      <c r="J5" s="30"/>
      <c r="K5" s="14">
        <v>0.62152777777777779</v>
      </c>
      <c r="L5" s="14">
        <v>0.62013888888888891</v>
      </c>
      <c r="M5" s="27">
        <f t="shared" ref="M5:M10" si="3">N5*86400/60</f>
        <v>-1.9999999999999929</v>
      </c>
      <c r="N5" s="21">
        <f t="shared" ref="N5:N10" si="4">L5-K5</f>
        <v>-1.388888888888884E-3</v>
      </c>
      <c r="O5" s="16"/>
      <c r="P5" s="19" t="e">
        <f t="shared" ref="P5:P7" si="5">L5-L4</f>
        <v>#VALUE!</v>
      </c>
      <c r="Q5" s="41"/>
      <c r="S5" s="33">
        <f>L5-C5</f>
        <v>0.17569444444444449</v>
      </c>
    </row>
    <row r="6" spans="1:19" ht="35.1" customHeight="1">
      <c r="A6" s="24">
        <v>2</v>
      </c>
      <c r="B6" s="26" t="s">
        <v>19</v>
      </c>
      <c r="C6" s="8">
        <v>0.4513888888888889</v>
      </c>
      <c r="D6" s="10">
        <v>0.53819444444444442</v>
      </c>
      <c r="E6" s="10">
        <v>0.54027777777777775</v>
      </c>
      <c r="F6" s="28">
        <f t="shared" si="0"/>
        <v>2.9999999999999898</v>
      </c>
      <c r="G6" s="20">
        <f t="shared" si="1"/>
        <v>2.0833333333333259E-3</v>
      </c>
      <c r="H6" s="16">
        <f t="shared" ref="H6:H10" si="6">IF(G6&lt;0,"",IF(G6=0,"0",MINUTE(I6)))</f>
        <v>18</v>
      </c>
      <c r="I6" s="20">
        <f t="shared" si="2"/>
        <v>1.2499999999999956E-2</v>
      </c>
      <c r="J6" s="12" t="s">
        <v>25</v>
      </c>
      <c r="K6" s="9">
        <v>0.62847222222222221</v>
      </c>
      <c r="L6" s="9">
        <v>0.62708333333333333</v>
      </c>
      <c r="M6" s="28">
        <f t="shared" si="3"/>
        <v>-1.9999999999999929</v>
      </c>
      <c r="N6" s="22">
        <f t="shared" si="4"/>
        <v>-1.388888888888884E-3</v>
      </c>
      <c r="O6" s="16" t="str">
        <f t="shared" ref="O6:O10" si="7">IF(N6&lt;0,"",IF(N6=0,"0",MINUTE(P6)))</f>
        <v/>
      </c>
      <c r="P6" s="20">
        <f t="shared" si="5"/>
        <v>6.9444444444444198E-3</v>
      </c>
      <c r="Q6" s="13"/>
      <c r="S6" s="33">
        <f t="shared" ref="S6:S10" si="8">L6-C6</f>
        <v>0.17569444444444443</v>
      </c>
    </row>
    <row r="7" spans="1:19" ht="35.1" customHeight="1">
      <c r="A7" s="24">
        <v>3</v>
      </c>
      <c r="B7" s="26" t="s">
        <v>20</v>
      </c>
      <c r="C7" s="8">
        <v>0.45833333333333331</v>
      </c>
      <c r="D7" s="9">
        <v>0.54513888888888895</v>
      </c>
      <c r="E7" s="9">
        <v>0.5493055555555556</v>
      </c>
      <c r="F7" s="28">
        <f t="shared" si="0"/>
        <v>5.9999999999999796</v>
      </c>
      <c r="G7" s="20">
        <f t="shared" si="1"/>
        <v>4.1666666666666519E-3</v>
      </c>
      <c r="H7" s="16">
        <f t="shared" si="6"/>
        <v>13</v>
      </c>
      <c r="I7" s="20">
        <f t="shared" si="2"/>
        <v>9.0277777777778567E-3</v>
      </c>
      <c r="J7" s="12"/>
      <c r="K7" s="9">
        <v>0.63541666666666663</v>
      </c>
      <c r="L7" s="9">
        <v>0.63402777777777775</v>
      </c>
      <c r="M7" s="28">
        <f t="shared" si="3"/>
        <v>-1.9999999999999929</v>
      </c>
      <c r="N7" s="22">
        <f t="shared" si="4"/>
        <v>-1.388888888888884E-3</v>
      </c>
      <c r="O7" s="16" t="str">
        <f t="shared" si="7"/>
        <v/>
      </c>
      <c r="P7" s="20">
        <f t="shared" si="5"/>
        <v>6.9444444444444198E-3</v>
      </c>
      <c r="Q7" s="13"/>
      <c r="S7" s="33">
        <f t="shared" si="8"/>
        <v>0.17569444444444443</v>
      </c>
    </row>
    <row r="8" spans="1:19" ht="35.1" customHeight="1">
      <c r="A8" s="24">
        <v>4</v>
      </c>
      <c r="B8" s="26" t="s">
        <v>21</v>
      </c>
      <c r="C8" s="8">
        <v>0.46527777777777773</v>
      </c>
      <c r="D8" s="9">
        <v>0.55208333333333337</v>
      </c>
      <c r="E8" s="9">
        <v>0.55555555555555558</v>
      </c>
      <c r="F8" s="28">
        <f t="shared" si="0"/>
        <v>4.9999999999999822</v>
      </c>
      <c r="G8" s="20">
        <f t="shared" si="1"/>
        <v>3.4722222222222099E-3</v>
      </c>
      <c r="H8" s="16">
        <f t="shared" si="6"/>
        <v>9</v>
      </c>
      <c r="I8" s="20">
        <f>E8-E7</f>
        <v>6.2499999999999778E-3</v>
      </c>
      <c r="J8" s="12"/>
      <c r="K8" s="9">
        <v>0.64236111111111105</v>
      </c>
      <c r="L8" s="9">
        <v>0.64236111111111105</v>
      </c>
      <c r="M8" s="36">
        <f t="shared" si="3"/>
        <v>0</v>
      </c>
      <c r="N8" s="22">
        <f t="shared" si="4"/>
        <v>0</v>
      </c>
      <c r="O8" s="16" t="str">
        <f t="shared" si="7"/>
        <v>0</v>
      </c>
      <c r="P8" s="20">
        <f>L8-L7</f>
        <v>8.3333333333333037E-3</v>
      </c>
      <c r="Q8" s="13"/>
      <c r="S8" s="33">
        <f t="shared" si="8"/>
        <v>0.17708333333333331</v>
      </c>
    </row>
    <row r="9" spans="1:19" ht="35.1" customHeight="1">
      <c r="A9" s="24">
        <v>5</v>
      </c>
      <c r="B9" s="26" t="s">
        <v>22</v>
      </c>
      <c r="C9" s="8">
        <v>0.47222222222222227</v>
      </c>
      <c r="D9" s="9">
        <v>0.55902777777777779</v>
      </c>
      <c r="E9" s="9">
        <v>0.56041666666666667</v>
      </c>
      <c r="F9" s="28">
        <f t="shared" si="0"/>
        <v>1.9999999999999929</v>
      </c>
      <c r="G9" s="20">
        <f t="shared" si="1"/>
        <v>1.388888888888884E-3</v>
      </c>
      <c r="H9" s="16">
        <f t="shared" si="6"/>
        <v>7</v>
      </c>
      <c r="I9" s="20">
        <f t="shared" ref="I9:I10" si="9">E9-E8</f>
        <v>4.8611111111110938E-3</v>
      </c>
      <c r="J9" s="12"/>
      <c r="K9" s="9">
        <v>0.64930555555555558</v>
      </c>
      <c r="L9" s="9">
        <v>0.65208333333333335</v>
      </c>
      <c r="M9" s="28">
        <f t="shared" si="3"/>
        <v>3.9999999999999858</v>
      </c>
      <c r="N9" s="22">
        <f t="shared" si="4"/>
        <v>2.7777777777777679E-3</v>
      </c>
      <c r="O9" s="16">
        <f t="shared" si="7"/>
        <v>14</v>
      </c>
      <c r="P9" s="20">
        <f t="shared" ref="P9:P10" si="10">L9-L8</f>
        <v>9.7222222222222987E-3</v>
      </c>
      <c r="Q9" s="13"/>
      <c r="S9" s="33">
        <f t="shared" si="8"/>
        <v>0.17986111111111108</v>
      </c>
    </row>
    <row r="10" spans="1:19" ht="35.1" customHeight="1">
      <c r="A10" s="24">
        <v>6</v>
      </c>
      <c r="B10" s="26" t="s">
        <v>23</v>
      </c>
      <c r="C10" s="8">
        <v>0.47916666666666669</v>
      </c>
      <c r="D10" s="9">
        <v>0.56597222222222221</v>
      </c>
      <c r="E10" s="9">
        <v>0.56527777777777777</v>
      </c>
      <c r="F10" s="28">
        <f t="shared" si="0"/>
        <v>-0.99999999999999645</v>
      </c>
      <c r="G10" s="20">
        <f t="shared" si="1"/>
        <v>-6.9444444444444198E-4</v>
      </c>
      <c r="H10" s="16" t="str">
        <f t="shared" si="6"/>
        <v/>
      </c>
      <c r="I10" s="20">
        <f t="shared" si="9"/>
        <v>4.8611111111110938E-3</v>
      </c>
      <c r="J10" s="12"/>
      <c r="K10" s="9">
        <v>0.65625</v>
      </c>
      <c r="L10" s="9">
        <v>0.65694444444444444</v>
      </c>
      <c r="M10" s="28">
        <f t="shared" si="3"/>
        <v>0.99999999999999645</v>
      </c>
      <c r="N10" s="22">
        <f t="shared" si="4"/>
        <v>6.9444444444444198E-4</v>
      </c>
      <c r="O10" s="16">
        <f t="shared" si="7"/>
        <v>7</v>
      </c>
      <c r="P10" s="20">
        <f t="shared" si="10"/>
        <v>4.8611111111110938E-3</v>
      </c>
      <c r="Q10" s="13"/>
      <c r="S10" s="33">
        <f t="shared" si="8"/>
        <v>0.17777777777777776</v>
      </c>
    </row>
    <row r="11" spans="1:19" ht="21" customHeight="1">
      <c r="A11" s="2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S11" s="33"/>
    </row>
    <row r="12" spans="1:19">
      <c r="A12"/>
      <c r="S12" s="33"/>
    </row>
    <row r="13" spans="1:19">
      <c r="A13"/>
      <c r="S13" s="33"/>
    </row>
    <row r="14" spans="1:19">
      <c r="A14"/>
      <c r="B14" s="65" t="s">
        <v>15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34"/>
    </row>
    <row r="15" spans="1:19">
      <c r="A15"/>
      <c r="B15" t="s">
        <v>11</v>
      </c>
      <c r="S15" s="33"/>
    </row>
    <row r="16" spans="1:19">
      <c r="A16"/>
      <c r="B16" t="s">
        <v>16</v>
      </c>
      <c r="S16" s="33"/>
    </row>
    <row r="17" spans="1:19">
      <c r="A17"/>
      <c r="S17" s="33"/>
    </row>
    <row r="18" spans="1:19">
      <c r="A18"/>
      <c r="S18" s="33"/>
    </row>
    <row r="19" spans="1:19" ht="13.8" thickBot="1">
      <c r="A19"/>
      <c r="S19" s="25"/>
    </row>
    <row r="20" spans="1:19" ht="23.4" thickBot="1">
      <c r="R20" t="s">
        <v>24</v>
      </c>
      <c r="S20" s="35">
        <f>AVERAGE(S5:S10)</f>
        <v>0.17696759259259257</v>
      </c>
    </row>
  </sheetData>
  <mergeCells count="4">
    <mergeCell ref="A1:O1"/>
    <mergeCell ref="A2:O2"/>
    <mergeCell ref="B11:Q11"/>
    <mergeCell ref="B14:Q1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tabSelected="1" zoomScale="85" zoomScaleNormal="85" workbookViewId="0">
      <selection activeCell="A2" sqref="A2:O2"/>
    </sheetView>
  </sheetViews>
  <sheetFormatPr defaultRowHeight="13.2"/>
  <cols>
    <col min="1" max="1" width="4.5546875" style="23" customWidth="1"/>
    <col min="2" max="2" width="45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9" ht="17.399999999999999">
      <c r="A2" s="63" t="s">
        <v>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9" ht="31.2" customHeight="1" thickBot="1">
      <c r="B3" s="61"/>
      <c r="R3" s="31">
        <v>0.17708333333333334</v>
      </c>
    </row>
    <row r="4" spans="1:19" s="25" customFormat="1" ht="57" customHeight="1" thickBot="1">
      <c r="A4" s="2" t="s">
        <v>2</v>
      </c>
      <c r="B4" s="38" t="s">
        <v>3</v>
      </c>
      <c r="C4" s="45" t="s">
        <v>4</v>
      </c>
      <c r="D4" s="46" t="s">
        <v>5</v>
      </c>
      <c r="E4" s="47" t="s">
        <v>6</v>
      </c>
      <c r="F4" s="48" t="s">
        <v>12</v>
      </c>
      <c r="G4" s="49" t="s">
        <v>14</v>
      </c>
      <c r="H4" s="50" t="s">
        <v>13</v>
      </c>
      <c r="I4" s="49" t="s">
        <v>14</v>
      </c>
      <c r="J4" s="40" t="s">
        <v>10</v>
      </c>
      <c r="K4" s="46" t="s">
        <v>8</v>
      </c>
      <c r="L4" s="47" t="s">
        <v>9</v>
      </c>
      <c r="M4" s="51" t="s">
        <v>7</v>
      </c>
      <c r="N4" s="49" t="s">
        <v>14</v>
      </c>
      <c r="O4" s="50" t="s">
        <v>13</v>
      </c>
      <c r="P4" s="49" t="s">
        <v>14</v>
      </c>
      <c r="Q4" s="40" t="s">
        <v>10</v>
      </c>
      <c r="S4" s="32" t="s">
        <v>17</v>
      </c>
    </row>
    <row r="5" spans="1:19" s="25" customFormat="1" ht="33" customHeight="1">
      <c r="A5" s="44"/>
      <c r="B5" s="62" t="s">
        <v>42</v>
      </c>
      <c r="C5" s="56"/>
      <c r="D5" s="56"/>
      <c r="E5" s="13"/>
      <c r="F5" s="57"/>
      <c r="G5" s="58"/>
      <c r="H5" s="59"/>
      <c r="I5" s="58"/>
      <c r="J5" s="60"/>
      <c r="K5" s="56"/>
      <c r="L5" s="13"/>
      <c r="M5" s="57"/>
      <c r="N5" s="58"/>
      <c r="O5" s="59"/>
      <c r="P5" s="58"/>
      <c r="Q5" s="60"/>
      <c r="S5" s="32"/>
    </row>
    <row r="6" spans="1:19" ht="35.1" customHeight="1">
      <c r="A6" s="24">
        <v>1</v>
      </c>
      <c r="B6" s="26" t="s">
        <v>26</v>
      </c>
      <c r="C6" s="8">
        <v>0.51874999999999993</v>
      </c>
      <c r="D6" s="52">
        <v>0.60555555555555551</v>
      </c>
      <c r="E6" s="52">
        <v>0.60486111111111118</v>
      </c>
      <c r="F6" s="27">
        <f t="shared" ref="F6:F11" si="0">G6*86400/60</f>
        <v>-0.99999999999983658</v>
      </c>
      <c r="G6" s="19">
        <f t="shared" ref="G6:G11" si="1">E6-D6</f>
        <v>-6.9444444444433095E-4</v>
      </c>
      <c r="H6" s="53"/>
      <c r="I6" s="19" t="e">
        <f>E6-E4</f>
        <v>#VALUE!</v>
      </c>
      <c r="J6" s="54" t="s">
        <v>37</v>
      </c>
      <c r="K6" s="14">
        <v>0.6958333333333333</v>
      </c>
      <c r="L6" s="14">
        <v>0.6972222222222223</v>
      </c>
      <c r="M6" s="27">
        <f t="shared" ref="M6:M11" si="2">N6*86400/60</f>
        <v>2.0000000000001528</v>
      </c>
      <c r="N6" s="21">
        <f t="shared" ref="N6:N11" si="3">L6-K6</f>
        <v>1.388888888888995E-3</v>
      </c>
      <c r="O6" s="53"/>
      <c r="P6" s="19" t="e">
        <f>L6-L4</f>
        <v>#VALUE!</v>
      </c>
      <c r="Q6" s="55" t="s">
        <v>37</v>
      </c>
      <c r="S6" s="33">
        <f>L6-C6</f>
        <v>0.17847222222222237</v>
      </c>
    </row>
    <row r="7" spans="1:19" ht="35.1" customHeight="1">
      <c r="A7" s="24">
        <v>2</v>
      </c>
      <c r="B7" s="26" t="s">
        <v>27</v>
      </c>
      <c r="C7" s="9">
        <v>0.52430555555555558</v>
      </c>
      <c r="D7" s="39">
        <v>0.61111111111111105</v>
      </c>
      <c r="E7" s="39"/>
      <c r="F7" s="28"/>
      <c r="G7" s="20">
        <f t="shared" si="1"/>
        <v>-0.61111111111111105</v>
      </c>
      <c r="H7" s="16"/>
      <c r="I7" s="20">
        <f t="shared" ref="I7:I8" si="4">E7-E6</f>
        <v>-0.60486111111111118</v>
      </c>
      <c r="J7" s="12" t="s">
        <v>38</v>
      </c>
      <c r="K7" s="9">
        <v>0.70138888888888884</v>
      </c>
      <c r="L7" s="9">
        <v>0.70347222222222217</v>
      </c>
      <c r="M7" s="28">
        <f t="shared" si="2"/>
        <v>2.9999999999999898</v>
      </c>
      <c r="N7" s="22">
        <f t="shared" si="3"/>
        <v>2.0833333333333259E-3</v>
      </c>
      <c r="O7" s="16">
        <f t="shared" ref="O7:O11" si="5">IF(N7&lt;0,"",IF(N7=0,"0",MINUTE(P7)))</f>
        <v>9</v>
      </c>
      <c r="P7" s="20">
        <f t="shared" ref="P7:P8" si="6">L7-L6</f>
        <v>6.2499999999998668E-3</v>
      </c>
      <c r="Q7" s="13"/>
      <c r="S7" s="33">
        <f t="shared" ref="S7:S11" si="7">L7-C7</f>
        <v>0.17916666666666659</v>
      </c>
    </row>
    <row r="8" spans="1:19" ht="35.1" customHeight="1">
      <c r="A8" s="24">
        <v>3</v>
      </c>
      <c r="B8" s="26" t="s">
        <v>28</v>
      </c>
      <c r="C8" s="9">
        <v>0.52986111111111112</v>
      </c>
      <c r="D8" s="39">
        <v>0.6166666666666667</v>
      </c>
      <c r="E8" s="39">
        <v>0.62083333333333335</v>
      </c>
      <c r="F8" s="28">
        <f t="shared" si="0"/>
        <v>5.9999999999999796</v>
      </c>
      <c r="G8" s="20">
        <f t="shared" si="1"/>
        <v>4.1666666666666519E-3</v>
      </c>
      <c r="H8" s="16">
        <v>10</v>
      </c>
      <c r="I8" s="20">
        <f t="shared" si="4"/>
        <v>0.62083333333333335</v>
      </c>
      <c r="J8" s="12"/>
      <c r="K8" s="9">
        <v>0.70694444444444438</v>
      </c>
      <c r="L8" s="9">
        <v>0.70972222222222225</v>
      </c>
      <c r="M8" s="28">
        <f t="shared" si="2"/>
        <v>4.0000000000001457</v>
      </c>
      <c r="N8" s="22">
        <f t="shared" si="3"/>
        <v>2.7777777777778789E-3</v>
      </c>
      <c r="O8" s="16">
        <f t="shared" si="5"/>
        <v>9</v>
      </c>
      <c r="P8" s="20">
        <f t="shared" si="6"/>
        <v>6.2500000000000888E-3</v>
      </c>
      <c r="Q8" s="13"/>
      <c r="S8" s="33">
        <f t="shared" si="7"/>
        <v>0.17986111111111114</v>
      </c>
    </row>
    <row r="9" spans="1:19" ht="35.1" customHeight="1">
      <c r="A9" s="24"/>
      <c r="B9" s="1" t="s">
        <v>41</v>
      </c>
      <c r="C9" s="8"/>
      <c r="D9" s="39"/>
      <c r="E9" s="39"/>
      <c r="F9" s="28"/>
      <c r="G9" s="20"/>
      <c r="H9" s="16"/>
      <c r="I9" s="20"/>
      <c r="J9" s="12"/>
      <c r="K9" s="8"/>
      <c r="L9" s="8"/>
      <c r="M9" s="28"/>
      <c r="N9" s="22"/>
      <c r="O9" s="16"/>
      <c r="P9" s="20"/>
      <c r="Q9" s="13"/>
      <c r="S9" s="33"/>
    </row>
    <row r="10" spans="1:19" ht="35.1" customHeight="1">
      <c r="A10" s="24">
        <v>4</v>
      </c>
      <c r="B10" s="26" t="s">
        <v>29</v>
      </c>
      <c r="C10" s="8">
        <v>0.51874999999999993</v>
      </c>
      <c r="D10" s="39">
        <v>0.60555555555555551</v>
      </c>
      <c r="E10" s="39">
        <v>0.61527777777777781</v>
      </c>
      <c r="F10" s="28">
        <f t="shared" si="0"/>
        <v>14.00000000000011</v>
      </c>
      <c r="G10" s="20">
        <f t="shared" si="1"/>
        <v>9.7222222222222987E-3</v>
      </c>
      <c r="H10" s="16"/>
      <c r="I10" s="20" t="e">
        <f>E10-#REF!</f>
        <v>#REF!</v>
      </c>
      <c r="J10" s="30" t="s">
        <v>37</v>
      </c>
      <c r="K10" s="14">
        <v>0.6958333333333333</v>
      </c>
      <c r="L10" s="14">
        <v>0.7104166666666667</v>
      </c>
      <c r="M10" s="28">
        <f t="shared" si="2"/>
        <v>21.000000000000082</v>
      </c>
      <c r="N10" s="22">
        <f t="shared" si="3"/>
        <v>1.4583333333333393E-2</v>
      </c>
      <c r="O10" s="16"/>
      <c r="P10" s="20" t="e">
        <f>L10-#REF!</f>
        <v>#REF!</v>
      </c>
      <c r="Q10" s="41" t="s">
        <v>37</v>
      </c>
      <c r="S10" s="33">
        <f t="shared" si="7"/>
        <v>0.19166666666666676</v>
      </c>
    </row>
    <row r="11" spans="1:19" ht="35.1" customHeight="1">
      <c r="A11" s="24">
        <v>5</v>
      </c>
      <c r="B11" s="26" t="s">
        <v>30</v>
      </c>
      <c r="C11" s="9">
        <v>0.52430555555555558</v>
      </c>
      <c r="D11" s="39">
        <v>0.61111111111111105</v>
      </c>
      <c r="E11" s="39">
        <v>0.62222222222222223</v>
      </c>
      <c r="F11" s="28">
        <f t="shared" si="0"/>
        <v>16.000000000000103</v>
      </c>
      <c r="G11" s="20">
        <f t="shared" si="1"/>
        <v>1.1111111111111183E-2</v>
      </c>
      <c r="H11" s="16">
        <f t="shared" ref="H11" si="8">IF(G11&lt;0,"",IF(G11=0,"0",MINUTE(I11)))</f>
        <v>10</v>
      </c>
      <c r="I11" s="20">
        <f t="shared" ref="I11" si="9">E11-E10</f>
        <v>6.9444444444444198E-3</v>
      </c>
      <c r="J11" s="12"/>
      <c r="K11" s="9">
        <v>0.70138888888888884</v>
      </c>
      <c r="L11" s="14">
        <v>0.71527777777777779</v>
      </c>
      <c r="M11" s="28">
        <f t="shared" si="2"/>
        <v>20.000000000000089</v>
      </c>
      <c r="N11" s="22">
        <f t="shared" si="3"/>
        <v>1.3888888888888951E-2</v>
      </c>
      <c r="O11" s="16">
        <f t="shared" si="5"/>
        <v>7</v>
      </c>
      <c r="P11" s="20">
        <f t="shared" ref="P11" si="10">L11-L10</f>
        <v>4.8611111111110938E-3</v>
      </c>
      <c r="Q11" s="13"/>
      <c r="S11" s="33">
        <f t="shared" si="7"/>
        <v>0.19097222222222221</v>
      </c>
    </row>
    <row r="12" spans="1:19" ht="24" customHeight="1">
      <c r="A12" s="38">
        <v>6</v>
      </c>
      <c r="B12" s="42" t="s">
        <v>31</v>
      </c>
      <c r="C12" s="9">
        <v>0.52986111111111112</v>
      </c>
      <c r="D12" s="39">
        <v>0.6166666666666667</v>
      </c>
      <c r="E12" s="39">
        <v>0.62916666666666665</v>
      </c>
      <c r="F12" s="28">
        <v>18</v>
      </c>
      <c r="G12" s="37"/>
      <c r="H12" s="16">
        <v>10</v>
      </c>
      <c r="I12" s="37"/>
      <c r="J12" s="37"/>
      <c r="K12" s="9">
        <v>0.70694444444444438</v>
      </c>
      <c r="L12" s="14">
        <v>0.72013888888888899</v>
      </c>
      <c r="M12" s="28">
        <f t="shared" ref="M12" si="11">N12*86400/60</f>
        <v>19.000000000000252</v>
      </c>
      <c r="N12" s="22">
        <f t="shared" ref="N12" si="12">L12-K12</f>
        <v>1.319444444444462E-2</v>
      </c>
      <c r="O12" s="16">
        <v>7</v>
      </c>
      <c r="P12" s="37"/>
      <c r="Q12" s="37"/>
      <c r="S12" s="33"/>
    </row>
    <row r="13" spans="1:19" ht="12.75" customHeight="1">
      <c r="A13"/>
      <c r="B13" s="66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S13" s="33"/>
    </row>
    <row r="14" spans="1:19" ht="12.75" customHeight="1">
      <c r="A14"/>
      <c r="B14" s="43" t="s">
        <v>39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S14" s="33"/>
    </row>
    <row r="15" spans="1:19">
      <c r="A15"/>
      <c r="B15" s="65" t="s">
        <v>15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S15" s="34"/>
    </row>
    <row r="16" spans="1:19">
      <c r="A16"/>
      <c r="B16" t="s">
        <v>11</v>
      </c>
      <c r="S16" s="33"/>
    </row>
    <row r="17" spans="1:19">
      <c r="A17"/>
      <c r="B17" t="s">
        <v>16</v>
      </c>
      <c r="S17" s="33"/>
    </row>
    <row r="18" spans="1:19">
      <c r="A18"/>
      <c r="S18" s="33"/>
    </row>
    <row r="19" spans="1:19">
      <c r="A19"/>
      <c r="S19" s="33"/>
    </row>
    <row r="20" spans="1:19" ht="13.8" thickBot="1">
      <c r="A20"/>
      <c r="S20" s="25"/>
    </row>
    <row r="21" spans="1:19" ht="23.4" thickBot="1">
      <c r="S21" s="35">
        <f>AVERAGE(S3:S10)</f>
        <v>0.18229166666666671</v>
      </c>
    </row>
  </sheetData>
  <mergeCells count="4">
    <mergeCell ref="A1:O1"/>
    <mergeCell ref="A2:O2"/>
    <mergeCell ref="B15:Q15"/>
    <mergeCell ref="B13:Q13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 26.11.17</vt:lpstr>
      <vt:lpstr>Протокол 25.11.17</vt:lpstr>
      <vt:lpstr>Протокол 24.11.2017</vt:lpstr>
      <vt:lpstr>'Протокол 25.11.17'!Область_печати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Пользователь</cp:lastModifiedBy>
  <cp:lastPrinted>2017-04-27T14:23:00Z</cp:lastPrinted>
  <dcterms:created xsi:type="dcterms:W3CDTF">2014-08-28T08:12:32Z</dcterms:created>
  <dcterms:modified xsi:type="dcterms:W3CDTF">2017-11-30T21:07:23Z</dcterms:modified>
</cp:coreProperties>
</file>